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АНАЛИЗ ЦЕЛ. ПОК. 1  " sheetId="6" r:id="rId1"/>
    <sheet name="АНАЛИЗ ФИНАНСИР.  (2)" sheetId="7" r:id="rId2"/>
  </sheets>
  <definedNames>
    <definedName name="_xlnm.Print_Area" localSheetId="1">'АНАЛИЗ ФИНАНСИР.  (2)'!$A$1:$H$60</definedName>
    <definedName name="_xlnm.Print_Area" localSheetId="0">'АНАЛИЗ ЦЕЛ. ПОК. 1  '!$A$1:$I$15</definedName>
  </definedNames>
  <calcPr calcId="152511"/>
</workbook>
</file>

<file path=xl/calcChain.xml><?xml version="1.0" encoding="utf-8"?>
<calcChain xmlns="http://schemas.openxmlformats.org/spreadsheetml/2006/main">
  <c r="E36" i="7" l="1"/>
  <c r="E31" i="7" l="1"/>
  <c r="E8" i="7"/>
  <c r="D7" i="7"/>
  <c r="D8" i="7"/>
  <c r="D9" i="7"/>
  <c r="D10" i="7"/>
  <c r="D37" i="7"/>
  <c r="D38" i="7"/>
  <c r="D39" i="7"/>
  <c r="D40" i="7"/>
  <c r="E15" i="7"/>
  <c r="E10" i="7" s="1"/>
  <c r="E6" i="7" s="1"/>
  <c r="E14" i="7"/>
  <c r="E9" i="7" s="1"/>
  <c r="E13" i="7"/>
  <c r="E12" i="7"/>
  <c r="E7" i="7" s="1"/>
  <c r="D12" i="7"/>
  <c r="D13" i="7"/>
  <c r="D14" i="7"/>
  <c r="D15" i="7"/>
  <c r="E16" i="7"/>
  <c r="F16" i="7" s="1"/>
  <c r="D26" i="7" l="1"/>
  <c r="D21" i="7"/>
  <c r="D16" i="7"/>
  <c r="F60" i="7" l="1"/>
  <c r="E56" i="7"/>
  <c r="D56" i="7"/>
  <c r="E37" i="7"/>
  <c r="F9" i="7" l="1"/>
  <c r="F56" i="7"/>
  <c r="E11" i="7"/>
  <c r="F55" i="7" l="1"/>
  <c r="F50" i="7"/>
  <c r="E51" i="7"/>
  <c r="F7" i="7" l="1"/>
  <c r="D41" i="7"/>
  <c r="D36" i="7"/>
  <c r="F45" i="7"/>
  <c r="F40" i="7"/>
  <c r="E41" i="7"/>
  <c r="F35" i="7"/>
  <c r="F30" i="7"/>
  <c r="E26" i="7"/>
  <c r="F26" i="7" s="1"/>
  <c r="E21" i="7"/>
  <c r="F21" i="7" s="1"/>
  <c r="D11" i="7"/>
  <c r="D51" i="7"/>
  <c r="F51" i="7" s="1"/>
  <c r="D46" i="7"/>
  <c r="F46" i="7" s="1"/>
  <c r="D31" i="7"/>
  <c r="F41" i="7" l="1"/>
  <c r="F36" i="7"/>
  <c r="F31" i="7"/>
  <c r="F15" i="7"/>
  <c r="F11" i="7" l="1"/>
  <c r="D6" i="7"/>
  <c r="F6" i="7" s="1"/>
  <c r="F10" i="7"/>
</calcChain>
</file>

<file path=xl/sharedStrings.xml><?xml version="1.0" encoding="utf-8"?>
<sst xmlns="http://schemas.openxmlformats.org/spreadsheetml/2006/main" count="137" uniqueCount="57">
  <si>
    <t>№ п/п</t>
  </si>
  <si>
    <t>Наименование программы, подпрограммы, ведомственной целевой программы, основного мероприятия, мероприятия</t>
  </si>
  <si>
    <t>1.1.</t>
  </si>
  <si>
    <t>1.2.</t>
  </si>
  <si>
    <t>1.3.</t>
  </si>
  <si>
    <t>1.4.</t>
  </si>
  <si>
    <t>-</t>
  </si>
  <si>
    <t xml:space="preserve">Приложение 1 к отчету </t>
  </si>
  <si>
    <t xml:space="preserve">Наименование показателя результативности </t>
  </si>
  <si>
    <t xml:space="preserve">ед.изм. </t>
  </si>
  <si>
    <t>Значение показателя результативности</t>
  </si>
  <si>
    <t xml:space="preserve">план </t>
  </si>
  <si>
    <t xml:space="preserve">факт </t>
  </si>
  <si>
    <t xml:space="preserve">пояснения по достигнутым значениям </t>
  </si>
  <si>
    <t>%</t>
  </si>
  <si>
    <t xml:space="preserve">Фактическое выполнение мероприятий (фактические расходы) </t>
  </si>
  <si>
    <t>2.1.</t>
  </si>
  <si>
    <t>2.2.</t>
  </si>
  <si>
    <t>2.3.</t>
  </si>
  <si>
    <t xml:space="preserve">Приложение 2 к отчету </t>
  </si>
  <si>
    <t>Отклонение</t>
  </si>
  <si>
    <t>отностительное, %</t>
  </si>
  <si>
    <t>абсолютное</t>
  </si>
  <si>
    <t>Темп роста к уровню года, предшествующего  отчетному году, %</t>
  </si>
  <si>
    <t xml:space="preserve">Заложено в бюджет на финансирование мероприятий (плановые расходы, тыс. руб.  </t>
  </si>
  <si>
    <t xml:space="preserve">Источни финансирования </t>
  </si>
  <si>
    <t xml:space="preserve">тыс. руб. </t>
  </si>
  <si>
    <t>6=ст. 5/ст.4*100%</t>
  </si>
  <si>
    <t>в т.ч.кредиторская задолженность за отчетный год, тыс. руб.</t>
  </si>
  <si>
    <t xml:space="preserve">причина неисполнения </t>
  </si>
  <si>
    <t>всего</t>
  </si>
  <si>
    <t>областной бюджет (ОБ)</t>
  </si>
  <si>
    <t>федеральный бюджет (ФБ)</t>
  </si>
  <si>
    <t>районный бюджет (РБ)</t>
  </si>
  <si>
    <t>местный бюджет (МБ)</t>
  </si>
  <si>
    <t>ВСЕГО</t>
  </si>
  <si>
    <t>Подпрограмма 1 «Содержание и развитие коммунального хозяйства»</t>
  </si>
  <si>
    <t>Подпрограмма 2 «Энергосбережение и повышение энергетической эффективности»</t>
  </si>
  <si>
    <t xml:space="preserve">Муниципальная программа  «Содержание и развитие муниципального хозяйства» </t>
  </si>
  <si>
    <t>Муниципальная подпрограмма №1 "Содержание и развитие коммунального хозяйства"</t>
  </si>
  <si>
    <t>Подпрограмма №2 "Энергосбережение и повышение энергетической эффективности"</t>
  </si>
  <si>
    <t>Плата за временное ограниченное пользование имуществом по муниципальному контракту №2с/23 от 13.06.2023г. (д.Борисова)</t>
  </si>
  <si>
    <t>усл. ед.</t>
  </si>
  <si>
    <t xml:space="preserve">шт. </t>
  </si>
  <si>
    <t>АНАЛИЗ ОБЪЕМА ФИНАНСИРОВАНИЯ МУНИЦИПАЛЬНОЙ ПРОГРАММЫ "Содержание и развитие муниципального хозяйства Раздольинского сельского поселения Усольского муниципального района Иркутской области» на 2020– 2025 годы" ЗА СЧЕТ ВСЕХ ИСТОЧНИКОВ ФИНАНСИРОВАНИЯ ЗА 1 ПОЛУГОДИЕ 2024 ГОДА</t>
  </si>
  <si>
    <t>Обустройство автоматизированной водоразборной колонки по адресу: п.Раздолье, ул.Новая, 16</t>
  </si>
  <si>
    <t>Вклад юр. лиц</t>
  </si>
  <si>
    <t>Получение лицензии на пользование недрами (добыча подземных вод) по адресу: Иркутская область, Усольский район, п.Раздолье, ул.Мира, 27А (водонапорная башня (артезианская скважина))</t>
  </si>
  <si>
    <t>Разработка технического плана ТП-510 с трансформатором ТМ-400/10/0,4 кВ (КТПН-400/10/0,4 кВ), расположенной по адресу: Иркутская область, Усольский район, п.Раздолье в районе ул. Долгополова, 2</t>
  </si>
  <si>
    <t>Оказание услуг по сдаче ежегодной экологической отчетности</t>
  </si>
  <si>
    <t>Плата за технологическое присоединение к электрическим сетям п.Раздолье с целью организации уличного освещения</t>
  </si>
  <si>
    <t>Услуги по ремонту (замене) светодиодных светильников уличного освещения</t>
  </si>
  <si>
    <t>Разработка проектной документации уличного освещения п.Раздолье</t>
  </si>
  <si>
    <t>2.4.</t>
  </si>
  <si>
    <t>вклад юр. лиц</t>
  </si>
  <si>
    <t>АНАЛИЗ ЦЕЛЕВЫХ ПОКАЗАТЕЛЕЙ ПРОГРАММЫ, ДОСТИГНУТЫХ ЗА 1 ПОЛУГОДИЕ 2024 ГОДА</t>
  </si>
  <si>
    <t xml:space="preserve">Разработка проектной документации уличного освещения п.Раздолье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</si>
</sst>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_-* #,##0.0_р_._-;\-* #,##0.0_р_._-;_-* &quot;-&quot;?_р_._-;_-@_-"/>
    <numFmt numFmtId="165" formatCode="0.0%"/>
    <numFmt numFmtId="166" formatCode="0.000"/>
    <numFmt numFmtId="167" formatCode="_-* #,##0.000\ _₽_-;\-* #,##0.0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ourier New"/>
      <family val="3"/>
      <charset val="204"/>
    </font>
    <font>
      <sz val="11"/>
      <color rgb="FF000000"/>
      <name val="Courier New"/>
      <family val="3"/>
      <charset val="204"/>
    </font>
    <font>
      <b/>
      <sz val="11"/>
      <color rgb="FF000000"/>
      <name val="Courier New"/>
      <family val="3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1">
    <xf numFmtId="0" fontId="0" fillId="0" borderId="0" xfId="0"/>
    <xf numFmtId="4" fontId="0" fillId="0" borderId="0" xfId="0" applyNumberFormat="1"/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165" fontId="3" fillId="0" borderId="3" xfId="0" applyNumberFormat="1" applyFont="1" applyBorder="1" applyAlignment="1">
      <alignment horizontal="center" wrapText="1"/>
    </xf>
    <xf numFmtId="164" fontId="3" fillId="0" borderId="3" xfId="0" applyNumberFormat="1" applyFont="1" applyBorder="1" applyAlignment="1">
      <alignment horizontal="center"/>
    </xf>
    <xf numFmtId="0" fontId="3" fillId="0" borderId="12" xfId="0" applyFont="1" applyBorder="1" applyAlignment="1">
      <alignment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165" fontId="3" fillId="0" borderId="16" xfId="0" applyNumberFormat="1" applyFont="1" applyBorder="1" applyAlignment="1">
      <alignment horizontal="center" wrapText="1"/>
    </xf>
    <xf numFmtId="164" fontId="3" fillId="0" borderId="17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vertical="center"/>
    </xf>
    <xf numFmtId="165" fontId="1" fillId="0" borderId="2" xfId="0" applyNumberFormat="1" applyFont="1" applyBorder="1" applyAlignment="1">
      <alignment horizontal="center" wrapText="1"/>
    </xf>
    <xf numFmtId="164" fontId="3" fillId="0" borderId="2" xfId="0" applyNumberFormat="1" applyFont="1" applyBorder="1" applyAlignment="1">
      <alignment horizontal="center"/>
    </xf>
    <xf numFmtId="165" fontId="1" fillId="0" borderId="12" xfId="0" applyNumberFormat="1" applyFont="1" applyBorder="1" applyAlignment="1">
      <alignment horizontal="center" wrapText="1"/>
    </xf>
    <xf numFmtId="164" fontId="3" fillId="0" borderId="13" xfId="0" applyNumberFormat="1" applyFont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wrapText="1"/>
    </xf>
    <xf numFmtId="164" fontId="3" fillId="0" borderId="21" xfId="0" applyNumberFormat="1" applyFont="1" applyBorder="1" applyAlignment="1">
      <alignment horizontal="center"/>
    </xf>
    <xf numFmtId="164" fontId="3" fillId="0" borderId="22" xfId="0" applyNumberFormat="1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9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9" fontId="1" fillId="0" borderId="3" xfId="0" applyNumberFormat="1" applyFont="1" applyFill="1" applyBorder="1" applyAlignment="1">
      <alignment horizontal="center" wrapText="1"/>
    </xf>
    <xf numFmtId="9" fontId="1" fillId="0" borderId="2" xfId="0" applyNumberFormat="1" applyFont="1" applyFill="1" applyBorder="1" applyAlignment="1">
      <alignment horizontal="center" wrapText="1"/>
    </xf>
    <xf numFmtId="0" fontId="0" fillId="0" borderId="1" xfId="0" applyBorder="1"/>
    <xf numFmtId="9" fontId="3" fillId="0" borderId="3" xfId="0" applyNumberFormat="1" applyFont="1" applyFill="1" applyBorder="1" applyAlignment="1">
      <alignment horizontal="center" wrapText="1"/>
    </xf>
    <xf numFmtId="9" fontId="1" fillId="0" borderId="16" xfId="0" applyNumberFormat="1" applyFont="1" applyFill="1" applyBorder="1" applyAlignment="1">
      <alignment horizontal="center" wrapText="1"/>
    </xf>
    <xf numFmtId="9" fontId="1" fillId="0" borderId="12" xfId="0" applyNumberFormat="1" applyFont="1" applyFill="1" applyBorder="1" applyAlignment="1">
      <alignment horizontal="center" wrapText="1"/>
    </xf>
    <xf numFmtId="2" fontId="0" fillId="0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9" fontId="7" fillId="0" borderId="18" xfId="0" applyNumberFormat="1" applyFont="1" applyFill="1" applyBorder="1" applyAlignment="1">
      <alignment wrapText="1"/>
    </xf>
    <xf numFmtId="9" fontId="1" fillId="0" borderId="1" xfId="0" applyNumberFormat="1" applyFont="1" applyFill="1" applyBorder="1" applyAlignment="1">
      <alignment wrapText="1"/>
    </xf>
    <xf numFmtId="9" fontId="1" fillId="0" borderId="19" xfId="0" applyNumberFormat="1" applyFont="1" applyFill="1" applyBorder="1" applyAlignment="1">
      <alignment wrapText="1"/>
    </xf>
    <xf numFmtId="9" fontId="3" fillId="0" borderId="18" xfId="0" applyNumberFormat="1" applyFont="1" applyFill="1" applyBorder="1" applyAlignment="1">
      <alignment wrapText="1"/>
    </xf>
    <xf numFmtId="9" fontId="3" fillId="0" borderId="1" xfId="0" applyNumberFormat="1" applyFont="1" applyFill="1" applyBorder="1" applyAlignment="1">
      <alignment wrapText="1"/>
    </xf>
    <xf numFmtId="9" fontId="1" fillId="0" borderId="16" xfId="0" applyNumberFormat="1" applyFont="1" applyFill="1" applyBorder="1" applyAlignment="1">
      <alignment wrapText="1"/>
    </xf>
    <xf numFmtId="9" fontId="3" fillId="0" borderId="9" xfId="0" applyNumberFormat="1" applyFont="1" applyBorder="1" applyAlignment="1">
      <alignment vertical="center" wrapText="1"/>
    </xf>
    <xf numFmtId="9" fontId="3" fillId="0" borderId="1" xfId="0" applyNumberFormat="1" applyFont="1" applyBorder="1" applyAlignment="1">
      <alignment vertical="center" wrapText="1"/>
    </xf>
    <xf numFmtId="9" fontId="1" fillId="0" borderId="2" xfId="0" applyNumberFormat="1" applyFont="1" applyBorder="1" applyAlignment="1">
      <alignment vertical="center" wrapText="1"/>
    </xf>
    <xf numFmtId="9" fontId="3" fillId="0" borderId="1" xfId="0" applyNumberFormat="1" applyFont="1" applyFill="1" applyBorder="1" applyAlignment="1">
      <alignment vertical="center" wrapText="1"/>
    </xf>
    <xf numFmtId="9" fontId="1" fillId="0" borderId="1" xfId="0" applyNumberFormat="1" applyFont="1" applyFill="1" applyBorder="1" applyAlignment="1">
      <alignment vertical="center" wrapText="1"/>
    </xf>
    <xf numFmtId="2" fontId="3" fillId="0" borderId="3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/>
    </xf>
    <xf numFmtId="166" fontId="0" fillId="0" borderId="1" xfId="0" applyNumberFormat="1" applyFont="1" applyBorder="1" applyAlignment="1">
      <alignment horizontal="center" vertical="center"/>
    </xf>
    <xf numFmtId="166" fontId="4" fillId="2" borderId="2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/>
    </xf>
    <xf numFmtId="43" fontId="3" fillId="0" borderId="1" xfId="0" applyNumberFormat="1" applyFont="1" applyFill="1" applyBorder="1" applyAlignment="1">
      <alignment horizontal="center" vertical="center"/>
    </xf>
    <xf numFmtId="43" fontId="4" fillId="0" borderId="1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/>
    </xf>
    <xf numFmtId="2" fontId="4" fillId="0" borderId="16" xfId="0" applyNumberFormat="1" applyFont="1" applyFill="1" applyBorder="1" applyAlignment="1">
      <alignment horizontal="center"/>
    </xf>
    <xf numFmtId="166" fontId="3" fillId="0" borderId="12" xfId="0" applyNumberFormat="1" applyFont="1" applyFill="1" applyBorder="1" applyAlignment="1">
      <alignment horizontal="center"/>
    </xf>
    <xf numFmtId="166" fontId="4" fillId="0" borderId="16" xfId="0" applyNumberFormat="1" applyFont="1" applyFill="1" applyBorder="1" applyAlignment="1">
      <alignment horizontal="center"/>
    </xf>
    <xf numFmtId="167" fontId="3" fillId="0" borderId="12" xfId="0" applyNumberFormat="1" applyFont="1" applyFill="1" applyBorder="1" applyAlignment="1">
      <alignment horizontal="center"/>
    </xf>
    <xf numFmtId="167" fontId="1" fillId="0" borderId="1" xfId="0" applyNumberFormat="1" applyFont="1" applyFill="1" applyBorder="1" applyAlignment="1">
      <alignment horizontal="center" vertical="center"/>
    </xf>
    <xf numFmtId="167" fontId="4" fillId="0" borderId="16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2" fontId="3" fillId="0" borderId="3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/>
    </xf>
    <xf numFmtId="2" fontId="7" fillId="0" borderId="18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166" fontId="7" fillId="0" borderId="18" xfId="0" applyNumberFormat="1" applyFont="1" applyFill="1" applyBorder="1" applyAlignment="1">
      <alignment horizontal="center"/>
    </xf>
    <xf numFmtId="166" fontId="1" fillId="0" borderId="3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0" fillId="2" borderId="2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view="pageBreakPreview" topLeftCell="A9" zoomScale="120" zoomScaleNormal="120" zoomScaleSheetLayoutView="120" workbookViewId="0">
      <selection activeCell="A21" sqref="A21"/>
    </sheetView>
  </sheetViews>
  <sheetFormatPr defaultRowHeight="15" x14ac:dyDescent="0.25"/>
  <cols>
    <col min="1" max="1" width="8.28515625" customWidth="1"/>
    <col min="2" max="2" width="72.28515625" customWidth="1"/>
    <col min="3" max="3" width="13.7109375" customWidth="1"/>
    <col min="4" max="4" width="15.28515625" customWidth="1"/>
    <col min="5" max="5" width="23.140625" customWidth="1"/>
    <col min="6" max="6" width="20.5703125" customWidth="1"/>
    <col min="7" max="7" width="15.5703125" customWidth="1"/>
    <col min="8" max="8" width="18.7109375" customWidth="1"/>
    <col min="9" max="9" width="29.140625" customWidth="1"/>
    <col min="10" max="10" width="15.7109375" customWidth="1"/>
  </cols>
  <sheetData>
    <row r="1" spans="1:10" ht="30" customHeight="1" x14ac:dyDescent="0.25">
      <c r="H1" s="120" t="s">
        <v>7</v>
      </c>
      <c r="I1" s="120"/>
    </row>
    <row r="2" spans="1:10" ht="31.5" customHeight="1" x14ac:dyDescent="0.25">
      <c r="A2" s="121" t="s">
        <v>55</v>
      </c>
      <c r="B2" s="122"/>
      <c r="C2" s="122"/>
      <c r="D2" s="122"/>
      <c r="E2" s="122"/>
      <c r="F2" s="122"/>
      <c r="G2" s="122"/>
      <c r="H2" s="122"/>
      <c r="I2" s="122"/>
    </row>
    <row r="3" spans="1:10" ht="45.75" customHeight="1" x14ac:dyDescent="0.25">
      <c r="A3" s="110" t="s">
        <v>0</v>
      </c>
      <c r="B3" s="110" t="s">
        <v>8</v>
      </c>
      <c r="C3" s="108" t="s">
        <v>9</v>
      </c>
      <c r="D3" s="110" t="s">
        <v>10</v>
      </c>
      <c r="E3" s="110"/>
      <c r="F3" s="118" t="s">
        <v>20</v>
      </c>
      <c r="G3" s="119"/>
      <c r="H3" s="108" t="s">
        <v>23</v>
      </c>
      <c r="I3" s="111" t="s">
        <v>13</v>
      </c>
      <c r="J3" s="107"/>
    </row>
    <row r="4" spans="1:10" ht="32.25" customHeight="1" x14ac:dyDescent="0.25">
      <c r="A4" s="123"/>
      <c r="B4" s="123"/>
      <c r="C4" s="109"/>
      <c r="D4" s="7" t="s">
        <v>11</v>
      </c>
      <c r="E4" s="6" t="s">
        <v>12</v>
      </c>
      <c r="F4" s="13" t="s">
        <v>21</v>
      </c>
      <c r="G4" s="13" t="s">
        <v>22</v>
      </c>
      <c r="H4" s="109"/>
      <c r="I4" s="111"/>
      <c r="J4" s="107"/>
    </row>
    <row r="5" spans="1:10" ht="15" customHeight="1" x14ac:dyDescent="0.25">
      <c r="A5" s="2">
        <v>1</v>
      </c>
      <c r="B5" s="2">
        <v>2</v>
      </c>
      <c r="C5" s="2">
        <v>3</v>
      </c>
      <c r="D5" s="2">
        <v>4</v>
      </c>
      <c r="E5" s="3">
        <v>5</v>
      </c>
      <c r="F5" s="3"/>
      <c r="G5" s="3"/>
      <c r="H5" s="2">
        <v>6</v>
      </c>
      <c r="I5" s="2">
        <v>7</v>
      </c>
    </row>
    <row r="6" spans="1:10" ht="15" customHeight="1" x14ac:dyDescent="0.25">
      <c r="A6" s="112" t="s">
        <v>39</v>
      </c>
      <c r="B6" s="113"/>
      <c r="C6" s="113"/>
      <c r="D6" s="113"/>
      <c r="E6" s="113"/>
      <c r="F6" s="113"/>
      <c r="G6" s="113"/>
      <c r="H6" s="113"/>
      <c r="I6" s="114"/>
    </row>
    <row r="7" spans="1:10" ht="28.5" customHeight="1" x14ac:dyDescent="0.25">
      <c r="A7" s="9" t="s">
        <v>2</v>
      </c>
      <c r="B7" s="47" t="s">
        <v>45</v>
      </c>
      <c r="C7" s="63" t="s">
        <v>43</v>
      </c>
      <c r="D7" s="45">
        <v>1</v>
      </c>
      <c r="E7" s="45">
        <v>1</v>
      </c>
      <c r="F7" s="45">
        <v>0</v>
      </c>
      <c r="G7" s="45">
        <v>0</v>
      </c>
      <c r="H7" s="45" t="s">
        <v>6</v>
      </c>
      <c r="I7" s="45"/>
    </row>
    <row r="8" spans="1:10" ht="67.5" customHeight="1" x14ac:dyDescent="0.25">
      <c r="A8" s="9" t="s">
        <v>3</v>
      </c>
      <c r="B8" s="47" t="s">
        <v>47</v>
      </c>
      <c r="C8" s="63" t="s">
        <v>43</v>
      </c>
      <c r="D8" s="45">
        <v>1</v>
      </c>
      <c r="E8" s="45">
        <v>0</v>
      </c>
      <c r="F8" s="45">
        <v>0</v>
      </c>
      <c r="G8" s="45">
        <v>0</v>
      </c>
      <c r="H8" s="45" t="s">
        <v>6</v>
      </c>
      <c r="I8" s="45"/>
    </row>
    <row r="9" spans="1:10" ht="70.5" customHeight="1" x14ac:dyDescent="0.25">
      <c r="A9" s="9" t="s">
        <v>4</v>
      </c>
      <c r="B9" s="47" t="s">
        <v>48</v>
      </c>
      <c r="C9" s="45" t="s">
        <v>43</v>
      </c>
      <c r="D9" s="45">
        <v>1</v>
      </c>
      <c r="E9" s="45">
        <v>0</v>
      </c>
      <c r="F9" s="45">
        <v>0</v>
      </c>
      <c r="G9" s="45">
        <v>0</v>
      </c>
      <c r="H9" s="45" t="s">
        <v>6</v>
      </c>
      <c r="I9" s="45"/>
    </row>
    <row r="10" spans="1:10" ht="78.75" customHeight="1" x14ac:dyDescent="0.25">
      <c r="A10" s="9" t="s">
        <v>5</v>
      </c>
      <c r="B10" s="47" t="s">
        <v>49</v>
      </c>
      <c r="C10" s="45" t="s">
        <v>42</v>
      </c>
      <c r="D10" s="45">
        <v>1</v>
      </c>
      <c r="E10" s="45">
        <v>1</v>
      </c>
      <c r="F10" s="45">
        <v>0</v>
      </c>
      <c r="G10" s="45">
        <v>0</v>
      </c>
      <c r="H10" s="45" t="s">
        <v>6</v>
      </c>
      <c r="I10" s="45"/>
    </row>
    <row r="11" spans="1:10" ht="23.25" customHeight="1" x14ac:dyDescent="0.3">
      <c r="A11" s="115" t="s">
        <v>40</v>
      </c>
      <c r="B11" s="116"/>
      <c r="C11" s="116"/>
      <c r="D11" s="116"/>
      <c r="E11" s="116"/>
      <c r="F11" s="116"/>
      <c r="G11" s="116"/>
      <c r="H11" s="116"/>
      <c r="I11" s="117"/>
    </row>
    <row r="12" spans="1:10" ht="45" customHeight="1" x14ac:dyDescent="0.25">
      <c r="A12" s="9" t="s">
        <v>16</v>
      </c>
      <c r="B12" s="5" t="s">
        <v>50</v>
      </c>
      <c r="C12" s="45" t="s">
        <v>42</v>
      </c>
      <c r="D12" s="45">
        <v>1</v>
      </c>
      <c r="E12" s="62">
        <v>0</v>
      </c>
      <c r="F12" s="62">
        <v>0</v>
      </c>
      <c r="G12" s="62">
        <v>0</v>
      </c>
      <c r="H12" s="8" t="s">
        <v>6</v>
      </c>
      <c r="I12" s="4"/>
    </row>
    <row r="13" spans="1:10" ht="45" customHeight="1" x14ac:dyDescent="0.25">
      <c r="A13" s="9" t="s">
        <v>17</v>
      </c>
      <c r="B13" s="47" t="s">
        <v>41</v>
      </c>
      <c r="C13" s="45" t="s">
        <v>42</v>
      </c>
      <c r="D13" s="45">
        <v>1</v>
      </c>
      <c r="E13" s="62">
        <v>0</v>
      </c>
      <c r="F13" s="62">
        <v>0</v>
      </c>
      <c r="G13" s="62">
        <v>0</v>
      </c>
      <c r="H13" s="8" t="s">
        <v>6</v>
      </c>
      <c r="I13" s="4"/>
    </row>
    <row r="14" spans="1:10" ht="34.5" customHeight="1" x14ac:dyDescent="0.25">
      <c r="A14" s="9" t="s">
        <v>18</v>
      </c>
      <c r="B14" s="5" t="s">
        <v>51</v>
      </c>
      <c r="C14" s="45" t="s">
        <v>42</v>
      </c>
      <c r="D14" s="45">
        <v>1</v>
      </c>
      <c r="E14" s="62">
        <v>0</v>
      </c>
      <c r="F14" s="62">
        <v>0</v>
      </c>
      <c r="G14" s="62">
        <v>0</v>
      </c>
      <c r="H14" s="8" t="s">
        <v>6</v>
      </c>
      <c r="I14" s="4"/>
    </row>
    <row r="15" spans="1:10" ht="28.5" customHeight="1" x14ac:dyDescent="0.25">
      <c r="A15" s="9" t="s">
        <v>53</v>
      </c>
      <c r="B15" s="46" t="s">
        <v>56</v>
      </c>
      <c r="C15" s="45" t="s">
        <v>43</v>
      </c>
      <c r="D15" s="45">
        <v>1</v>
      </c>
      <c r="E15" s="62">
        <v>0</v>
      </c>
      <c r="F15" s="62">
        <v>0</v>
      </c>
      <c r="G15" s="62">
        <v>0</v>
      </c>
      <c r="H15" s="8" t="s">
        <v>6</v>
      </c>
      <c r="I15" s="4"/>
    </row>
    <row r="16" spans="1:10" ht="28.5" customHeight="1" x14ac:dyDescent="0.25">
      <c r="A16" s="9" t="s">
        <v>53</v>
      </c>
      <c r="B16" s="106" t="s">
        <v>56</v>
      </c>
      <c r="C16" s="105" t="s">
        <v>43</v>
      </c>
      <c r="D16" s="105">
        <v>1</v>
      </c>
      <c r="E16" s="62">
        <v>0</v>
      </c>
      <c r="F16" s="62">
        <v>0</v>
      </c>
      <c r="G16" s="62">
        <v>0</v>
      </c>
      <c r="H16" s="8" t="s">
        <v>6</v>
      </c>
      <c r="I16" s="4"/>
    </row>
    <row r="20" ht="15" customHeight="1" x14ac:dyDescent="0.25"/>
    <row r="25" ht="15" customHeight="1" x14ac:dyDescent="0.25"/>
  </sheetData>
  <mergeCells count="12">
    <mergeCell ref="A11:I11"/>
    <mergeCell ref="F3:G3"/>
    <mergeCell ref="H3:H4"/>
    <mergeCell ref="H1:I1"/>
    <mergeCell ref="A2:I2"/>
    <mergeCell ref="A3:A4"/>
    <mergeCell ref="B3:B4"/>
    <mergeCell ref="J3:J4"/>
    <mergeCell ref="C3:C4"/>
    <mergeCell ref="D3:E3"/>
    <mergeCell ref="I3:I4"/>
    <mergeCell ref="A6:I6"/>
  </mergeCells>
  <pageMargins left="0.94488188976377963" right="0.15748031496062992" top="0.19685039370078741" bottom="0.31496062992125984" header="0.19685039370078741" footer="0.31496062992125984"/>
  <pageSetup paperSize="9" scale="6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view="pageBreakPreview" topLeftCell="A40" zoomScale="120" zoomScaleNormal="120" zoomScaleSheetLayoutView="120" workbookViewId="0">
      <selection activeCell="E18" sqref="E18"/>
    </sheetView>
  </sheetViews>
  <sheetFormatPr defaultRowHeight="15" x14ac:dyDescent="0.25"/>
  <cols>
    <col min="1" max="1" width="8.85546875" customWidth="1"/>
    <col min="2" max="2" width="46.42578125" customWidth="1"/>
    <col min="3" max="3" width="32.28515625" customWidth="1"/>
    <col min="4" max="4" width="26.42578125" customWidth="1"/>
    <col min="5" max="5" width="25.7109375" customWidth="1"/>
    <col min="6" max="6" width="19.85546875" customWidth="1"/>
    <col min="7" max="7" width="25.140625" customWidth="1"/>
    <col min="8" max="8" width="15" customWidth="1"/>
    <col min="9" max="9" width="22.140625" customWidth="1"/>
    <col min="10" max="10" width="17" customWidth="1"/>
  </cols>
  <sheetData>
    <row r="1" spans="1:9" ht="15" customHeight="1" x14ac:dyDescent="0.25">
      <c r="G1" s="126" t="s">
        <v>19</v>
      </c>
      <c r="H1" s="126"/>
      <c r="I1" s="126"/>
    </row>
    <row r="2" spans="1:9" ht="44.25" customHeight="1" x14ac:dyDescent="0.25">
      <c r="A2" s="121" t="s">
        <v>44</v>
      </c>
      <c r="B2" s="121"/>
      <c r="C2" s="121"/>
      <c r="D2" s="121"/>
      <c r="E2" s="121"/>
      <c r="F2" s="121"/>
      <c r="G2" s="121"/>
      <c r="H2" s="121"/>
      <c r="I2" s="14"/>
    </row>
    <row r="3" spans="1:9" ht="48.75" customHeight="1" x14ac:dyDescent="0.25">
      <c r="A3" s="110" t="s">
        <v>0</v>
      </c>
      <c r="B3" s="151" t="s">
        <v>1</v>
      </c>
      <c r="C3" s="130" t="s">
        <v>25</v>
      </c>
      <c r="D3" s="108" t="s">
        <v>24</v>
      </c>
      <c r="E3" s="138" t="s">
        <v>15</v>
      </c>
      <c r="F3" s="139"/>
      <c r="G3" s="140"/>
      <c r="H3" s="136" t="s">
        <v>29</v>
      </c>
    </row>
    <row r="4" spans="1:9" ht="63.75" customHeight="1" x14ac:dyDescent="0.25">
      <c r="A4" s="123"/>
      <c r="B4" s="152"/>
      <c r="C4" s="131"/>
      <c r="D4" s="135"/>
      <c r="E4" s="31" t="s">
        <v>26</v>
      </c>
      <c r="F4" s="32" t="s">
        <v>14</v>
      </c>
      <c r="G4" s="33" t="s">
        <v>28</v>
      </c>
      <c r="H4" s="137"/>
    </row>
    <row r="5" spans="1:9" ht="15" customHeight="1" thickBot="1" x14ac:dyDescent="0.3">
      <c r="A5" s="2">
        <v>1</v>
      </c>
      <c r="B5" s="36">
        <v>2</v>
      </c>
      <c r="C5" s="36">
        <v>3</v>
      </c>
      <c r="D5" s="36">
        <v>4</v>
      </c>
      <c r="E5" s="37">
        <v>5</v>
      </c>
      <c r="F5" s="37" t="s">
        <v>27</v>
      </c>
      <c r="G5" s="36">
        <v>7</v>
      </c>
      <c r="H5" s="36">
        <v>8</v>
      </c>
    </row>
    <row r="6" spans="1:9" ht="20.25" customHeight="1" x14ac:dyDescent="0.3">
      <c r="A6" s="132"/>
      <c r="B6" s="133" t="s">
        <v>38</v>
      </c>
      <c r="C6" s="18" t="s">
        <v>35</v>
      </c>
      <c r="D6" s="101">
        <f>D7+D8+D9+D10</f>
        <v>650.24400000000003</v>
      </c>
      <c r="E6" s="103">
        <f>E7+E8+E9+E10</f>
        <v>258.041</v>
      </c>
      <c r="F6" s="64">
        <f>E6/D6*100%</f>
        <v>0.39683718727123968</v>
      </c>
      <c r="G6" s="43"/>
      <c r="H6" s="44"/>
    </row>
    <row r="7" spans="1:9" ht="21" customHeight="1" x14ac:dyDescent="0.25">
      <c r="A7" s="132"/>
      <c r="B7" s="123"/>
      <c r="C7" s="9" t="s">
        <v>31</v>
      </c>
      <c r="D7" s="97">
        <f>+D12+D37</f>
        <v>160</v>
      </c>
      <c r="E7" s="99">
        <f>+E12+E37</f>
        <v>160</v>
      </c>
      <c r="F7" s="65">
        <f>E7/D7*100%</f>
        <v>1</v>
      </c>
      <c r="G7" s="2"/>
      <c r="H7" s="21"/>
    </row>
    <row r="8" spans="1:9" ht="20.25" customHeight="1" thickBot="1" x14ac:dyDescent="0.3">
      <c r="A8" s="132"/>
      <c r="B8" s="123"/>
      <c r="C8" s="15" t="s">
        <v>32</v>
      </c>
      <c r="D8" s="102">
        <f>+D13+D38</f>
        <v>0</v>
      </c>
      <c r="E8" s="104">
        <f>+E13+E38</f>
        <v>0</v>
      </c>
      <c r="F8" s="66"/>
      <c r="G8" s="2"/>
      <c r="H8" s="21"/>
    </row>
    <row r="9" spans="1:9" ht="23.25" customHeight="1" thickBot="1" x14ac:dyDescent="0.3">
      <c r="A9" s="132"/>
      <c r="B9" s="123"/>
      <c r="C9" s="9" t="s">
        <v>54</v>
      </c>
      <c r="D9" s="102">
        <f>+D14</f>
        <v>15</v>
      </c>
      <c r="E9" s="104">
        <f>+E14</f>
        <v>15</v>
      </c>
      <c r="F9" s="66">
        <f>E9/D9*100%</f>
        <v>1</v>
      </c>
      <c r="G9" s="2"/>
      <c r="H9" s="21"/>
    </row>
    <row r="10" spans="1:9" ht="27" customHeight="1" thickBot="1" x14ac:dyDescent="0.3">
      <c r="A10" s="132"/>
      <c r="B10" s="134"/>
      <c r="C10" s="22" t="s">
        <v>34</v>
      </c>
      <c r="D10" s="102">
        <f>+D15+D40</f>
        <v>475.24400000000003</v>
      </c>
      <c r="E10" s="104">
        <f>+E15+E40</f>
        <v>83.040999999999997</v>
      </c>
      <c r="F10" s="66">
        <f>E10/D10*100%</f>
        <v>0.17473340010605076</v>
      </c>
      <c r="G10" s="38"/>
      <c r="H10" s="39"/>
    </row>
    <row r="11" spans="1:9" ht="20.25" customHeight="1" x14ac:dyDescent="0.3">
      <c r="A11" s="147">
        <v>1</v>
      </c>
      <c r="B11" s="148" t="s">
        <v>36</v>
      </c>
      <c r="C11" s="18" t="s">
        <v>30</v>
      </c>
      <c r="D11" s="92">
        <f>D12+D13+D14+D15</f>
        <v>270.24400000000003</v>
      </c>
      <c r="E11" s="94">
        <f>E12+E13+E14+E15</f>
        <v>254.108</v>
      </c>
      <c r="F11" s="67">
        <f>E11/D11*100%</f>
        <v>0.94029099628483881</v>
      </c>
      <c r="G11" s="19"/>
      <c r="H11" s="20"/>
    </row>
    <row r="12" spans="1:9" ht="21.75" customHeight="1" x14ac:dyDescent="0.3">
      <c r="A12" s="147"/>
      <c r="B12" s="149"/>
      <c r="C12" s="9" t="s">
        <v>31</v>
      </c>
      <c r="D12" s="85">
        <f>+D17</f>
        <v>160</v>
      </c>
      <c r="E12" s="95">
        <f>+E17</f>
        <v>160</v>
      </c>
      <c r="F12" s="68"/>
      <c r="G12" s="2"/>
      <c r="H12" s="21"/>
    </row>
    <row r="13" spans="1:9" ht="19.5" customHeight="1" x14ac:dyDescent="0.3">
      <c r="A13" s="147"/>
      <c r="B13" s="149"/>
      <c r="C13" s="15" t="s">
        <v>32</v>
      </c>
      <c r="D13" s="85">
        <f>+D23+D28+D33</f>
        <v>0</v>
      </c>
      <c r="E13" s="95">
        <f>+E18+E23+E28</f>
        <v>0</v>
      </c>
      <c r="F13" s="68"/>
      <c r="G13" s="2"/>
      <c r="H13" s="21"/>
    </row>
    <row r="14" spans="1:9" ht="22.5" customHeight="1" x14ac:dyDescent="0.3">
      <c r="A14" s="147"/>
      <c r="B14" s="149"/>
      <c r="C14" s="9" t="s">
        <v>54</v>
      </c>
      <c r="D14" s="85">
        <f>+D19</f>
        <v>15</v>
      </c>
      <c r="E14" s="95">
        <f>+E19</f>
        <v>15</v>
      </c>
      <c r="F14" s="68"/>
      <c r="G14" s="2"/>
      <c r="H14" s="21"/>
    </row>
    <row r="15" spans="1:9" ht="21" customHeight="1" thickBot="1" x14ac:dyDescent="0.35">
      <c r="A15" s="147"/>
      <c r="B15" s="150"/>
      <c r="C15" s="22" t="s">
        <v>34</v>
      </c>
      <c r="D15" s="93">
        <f>+D20+D25+D30+D35</f>
        <v>95.244</v>
      </c>
      <c r="E15" s="96">
        <f>+E20+E25+E30+E35</f>
        <v>79.108000000000004</v>
      </c>
      <c r="F15" s="69">
        <f>E15/D15*100%</f>
        <v>0.83058250388475918</v>
      </c>
      <c r="G15" s="23"/>
      <c r="H15" s="24">
        <v>0</v>
      </c>
    </row>
    <row r="16" spans="1:9" ht="24" customHeight="1" x14ac:dyDescent="0.3">
      <c r="A16" s="127" t="s">
        <v>2</v>
      </c>
      <c r="B16" s="128" t="s">
        <v>45</v>
      </c>
      <c r="C16" s="34" t="s">
        <v>30</v>
      </c>
      <c r="D16" s="75">
        <f>+D17+D18+D19+D20</f>
        <v>225.244</v>
      </c>
      <c r="E16" s="75">
        <f>+E17+E18+E19+E20</f>
        <v>225.244</v>
      </c>
      <c r="F16" s="70">
        <f>E16/D16</f>
        <v>1</v>
      </c>
      <c r="G16" s="16"/>
      <c r="H16" s="17"/>
    </row>
    <row r="17" spans="1:9" ht="16.5" customHeight="1" x14ac:dyDescent="0.3">
      <c r="A17" s="127"/>
      <c r="B17" s="128"/>
      <c r="C17" s="9" t="s">
        <v>31</v>
      </c>
      <c r="D17" s="76">
        <v>160</v>
      </c>
      <c r="E17" s="82">
        <v>160</v>
      </c>
      <c r="F17" s="71"/>
      <c r="G17" s="11"/>
      <c r="H17" s="10"/>
    </row>
    <row r="18" spans="1:9" ht="20.25" customHeight="1" x14ac:dyDescent="0.3">
      <c r="A18" s="127"/>
      <c r="B18" s="128"/>
      <c r="C18" s="15" t="s">
        <v>32</v>
      </c>
      <c r="D18" s="76">
        <v>0</v>
      </c>
      <c r="E18" s="76"/>
      <c r="F18" s="71"/>
      <c r="G18" s="11"/>
      <c r="H18" s="10"/>
    </row>
    <row r="19" spans="1:9" ht="20.25" customHeight="1" x14ac:dyDescent="0.3">
      <c r="A19" s="127"/>
      <c r="B19" s="128"/>
      <c r="C19" s="9" t="s">
        <v>46</v>
      </c>
      <c r="D19" s="76">
        <v>15</v>
      </c>
      <c r="E19" s="82">
        <v>15</v>
      </c>
      <c r="F19" s="71"/>
      <c r="G19" s="11"/>
      <c r="H19" s="10"/>
    </row>
    <row r="20" spans="1:9" ht="17.25" customHeight="1" x14ac:dyDescent="0.3">
      <c r="A20" s="127"/>
      <c r="B20" s="128"/>
      <c r="C20" s="25" t="s">
        <v>34</v>
      </c>
      <c r="D20" s="77">
        <v>50.244</v>
      </c>
      <c r="E20" s="83">
        <v>50.244</v>
      </c>
      <c r="F20" s="72"/>
      <c r="G20" s="26"/>
      <c r="H20" s="27">
        <v>0</v>
      </c>
      <c r="I20" s="1"/>
    </row>
    <row r="21" spans="1:9" ht="17.25" customHeight="1" x14ac:dyDescent="0.3">
      <c r="A21" s="127" t="s">
        <v>3</v>
      </c>
      <c r="B21" s="129" t="s">
        <v>47</v>
      </c>
      <c r="C21" s="35" t="s">
        <v>30</v>
      </c>
      <c r="D21" s="80">
        <f>+D22+D23+D24+D25</f>
        <v>20</v>
      </c>
      <c r="E21" s="84">
        <f>E22+E23+E24+E25</f>
        <v>13.864000000000001</v>
      </c>
      <c r="F21" s="73">
        <f>E21/D21*100%</f>
        <v>0.69320000000000004</v>
      </c>
      <c r="G21" s="12"/>
      <c r="H21" s="10"/>
      <c r="I21" s="1"/>
    </row>
    <row r="22" spans="1:9" ht="17.25" customHeight="1" x14ac:dyDescent="0.3">
      <c r="A22" s="127"/>
      <c r="B22" s="129"/>
      <c r="C22" s="9" t="s">
        <v>31</v>
      </c>
      <c r="D22" s="49">
        <v>0</v>
      </c>
      <c r="E22" s="85">
        <v>0</v>
      </c>
      <c r="F22" s="74">
        <v>0.95</v>
      </c>
      <c r="G22" s="12"/>
      <c r="H22" s="10"/>
      <c r="I22" s="1"/>
    </row>
    <row r="23" spans="1:9" ht="17.25" customHeight="1" x14ac:dyDescent="0.3">
      <c r="A23" s="127"/>
      <c r="B23" s="129"/>
      <c r="C23" s="15" t="s">
        <v>32</v>
      </c>
      <c r="D23" s="61"/>
      <c r="E23" s="86"/>
      <c r="F23" s="73"/>
      <c r="G23" s="12"/>
      <c r="H23" s="10"/>
      <c r="I23" s="1"/>
    </row>
    <row r="24" spans="1:9" ht="17.25" customHeight="1" x14ac:dyDescent="0.3">
      <c r="A24" s="127"/>
      <c r="B24" s="129"/>
      <c r="C24" s="9" t="s">
        <v>33</v>
      </c>
      <c r="D24" s="61"/>
      <c r="E24" s="86"/>
      <c r="F24" s="68"/>
      <c r="G24" s="12"/>
      <c r="H24" s="10"/>
      <c r="I24" s="1"/>
    </row>
    <row r="25" spans="1:9" ht="26.25" customHeight="1" x14ac:dyDescent="0.3">
      <c r="A25" s="127"/>
      <c r="B25" s="129"/>
      <c r="C25" s="9" t="s">
        <v>34</v>
      </c>
      <c r="D25" s="78">
        <v>20</v>
      </c>
      <c r="E25" s="87">
        <v>13.864000000000001</v>
      </c>
      <c r="F25" s="48"/>
      <c r="G25" s="12"/>
      <c r="H25" s="10">
        <v>0</v>
      </c>
    </row>
    <row r="26" spans="1:9" ht="22.5" customHeight="1" x14ac:dyDescent="0.3">
      <c r="A26" s="127" t="s">
        <v>4</v>
      </c>
      <c r="B26" s="153" t="s">
        <v>48</v>
      </c>
      <c r="C26" s="51" t="s">
        <v>30</v>
      </c>
      <c r="D26" s="79">
        <f>+D27+D28+D29+D30</f>
        <v>10</v>
      </c>
      <c r="E26" s="79">
        <f>E27+E28+E29+E30</f>
        <v>0</v>
      </c>
      <c r="F26" s="50">
        <f>E26/D26*100%</f>
        <v>0</v>
      </c>
      <c r="G26" s="12"/>
      <c r="H26" s="10"/>
    </row>
    <row r="27" spans="1:9" ht="19.5" customHeight="1" x14ac:dyDescent="0.3">
      <c r="A27" s="127"/>
      <c r="B27" s="153"/>
      <c r="C27" s="52" t="s">
        <v>31</v>
      </c>
      <c r="D27" s="61"/>
      <c r="E27" s="61"/>
      <c r="F27" s="50"/>
      <c r="G27" s="12"/>
      <c r="H27" s="10"/>
    </row>
    <row r="28" spans="1:9" ht="22.5" customHeight="1" x14ac:dyDescent="0.3">
      <c r="A28" s="127"/>
      <c r="B28" s="153"/>
      <c r="C28" s="54" t="s">
        <v>32</v>
      </c>
      <c r="D28" s="61"/>
      <c r="E28" s="61"/>
      <c r="F28" s="50"/>
      <c r="G28" s="12"/>
      <c r="H28" s="10"/>
    </row>
    <row r="29" spans="1:9" ht="20.25" customHeight="1" x14ac:dyDescent="0.3">
      <c r="A29" s="127"/>
      <c r="B29" s="153"/>
      <c r="C29" s="52" t="s">
        <v>33</v>
      </c>
      <c r="D29" s="61"/>
      <c r="E29" s="61"/>
      <c r="F29" s="50"/>
      <c r="G29" s="12"/>
      <c r="H29" s="10"/>
    </row>
    <row r="30" spans="1:9" ht="22.5" customHeight="1" x14ac:dyDescent="0.3">
      <c r="A30" s="127"/>
      <c r="B30" s="153"/>
      <c r="C30" s="52" t="s">
        <v>34</v>
      </c>
      <c r="D30" s="81">
        <v>10</v>
      </c>
      <c r="E30" s="81">
        <v>0</v>
      </c>
      <c r="F30" s="48">
        <f>E30/D30*100%</f>
        <v>0</v>
      </c>
      <c r="G30" s="12"/>
      <c r="H30" s="10">
        <v>0</v>
      </c>
    </row>
    <row r="31" spans="1:9" ht="23.25" customHeight="1" x14ac:dyDescent="0.3">
      <c r="A31" s="127" t="s">
        <v>5</v>
      </c>
      <c r="B31" s="153" t="s">
        <v>49</v>
      </c>
      <c r="C31" s="35" t="s">
        <v>30</v>
      </c>
      <c r="D31" s="79">
        <f>D32+D33+D34+D35</f>
        <v>15</v>
      </c>
      <c r="E31" s="88">
        <f>E32+E33+E34+E35</f>
        <v>15</v>
      </c>
      <c r="F31" s="50">
        <f>E31/D31*100%</f>
        <v>1</v>
      </c>
      <c r="G31" s="12"/>
      <c r="H31" s="10"/>
    </row>
    <row r="32" spans="1:9" ht="21" customHeight="1" x14ac:dyDescent="0.3">
      <c r="A32" s="127"/>
      <c r="B32" s="153"/>
      <c r="C32" s="9" t="s">
        <v>31</v>
      </c>
      <c r="D32" s="61"/>
      <c r="E32" s="53"/>
      <c r="F32" s="50"/>
      <c r="G32" s="12"/>
      <c r="H32" s="10"/>
    </row>
    <row r="33" spans="1:8" ht="19.5" customHeight="1" x14ac:dyDescent="0.3">
      <c r="A33" s="127"/>
      <c r="B33" s="153"/>
      <c r="C33" s="15" t="s">
        <v>32</v>
      </c>
      <c r="D33" s="61"/>
      <c r="E33" s="53"/>
      <c r="F33" s="50"/>
      <c r="G33" s="12"/>
      <c r="H33" s="10"/>
    </row>
    <row r="34" spans="1:8" ht="18.75" customHeight="1" x14ac:dyDescent="0.3">
      <c r="A34" s="127"/>
      <c r="B34" s="153"/>
      <c r="C34" s="9" t="s">
        <v>33</v>
      </c>
      <c r="D34" s="61"/>
      <c r="E34" s="53"/>
      <c r="F34" s="50"/>
      <c r="G34" s="12"/>
      <c r="H34" s="10"/>
    </row>
    <row r="35" spans="1:8" ht="22.5" customHeight="1" thickBot="1" x14ac:dyDescent="0.35">
      <c r="A35" s="127"/>
      <c r="B35" s="153"/>
      <c r="C35" s="9" t="s">
        <v>34</v>
      </c>
      <c r="D35" s="81">
        <v>15</v>
      </c>
      <c r="E35" s="89">
        <v>15</v>
      </c>
      <c r="F35" s="48">
        <f>E35/D35*100%</f>
        <v>1</v>
      </c>
      <c r="G35" s="12"/>
      <c r="H35" s="10">
        <v>0</v>
      </c>
    </row>
    <row r="36" spans="1:8" ht="22.5" customHeight="1" x14ac:dyDescent="0.3">
      <c r="A36" s="147">
        <v>2</v>
      </c>
      <c r="B36" s="154" t="s">
        <v>37</v>
      </c>
      <c r="C36" s="18" t="s">
        <v>35</v>
      </c>
      <c r="D36" s="90">
        <f>D37+D38+D39+D40</f>
        <v>380</v>
      </c>
      <c r="E36" s="90">
        <f>E37+E38+E39+E40</f>
        <v>3.9329999999999998</v>
      </c>
      <c r="F36" s="60">
        <f>E36/D36*100%</f>
        <v>1.035E-2</v>
      </c>
      <c r="G36" s="28"/>
      <c r="H36" s="29"/>
    </row>
    <row r="37" spans="1:8" ht="22.5" customHeight="1" x14ac:dyDescent="0.3">
      <c r="A37" s="147"/>
      <c r="B37" s="155"/>
      <c r="C37" s="9" t="s">
        <v>31</v>
      </c>
      <c r="D37" s="97">
        <f>+D42+D47+D52+D57</f>
        <v>0</v>
      </c>
      <c r="E37" s="97">
        <f>E42+E47+E52</f>
        <v>0</v>
      </c>
      <c r="F37" s="50"/>
      <c r="G37" s="12"/>
      <c r="H37" s="30"/>
    </row>
    <row r="38" spans="1:8" ht="21.75" customHeight="1" x14ac:dyDescent="0.3">
      <c r="A38" s="147"/>
      <c r="B38" s="155"/>
      <c r="C38" s="15" t="s">
        <v>32</v>
      </c>
      <c r="D38" s="97">
        <f>+D43+D48+D53+D58</f>
        <v>0</v>
      </c>
      <c r="E38" s="97"/>
      <c r="F38" s="50"/>
      <c r="G38" s="12"/>
      <c r="H38" s="30"/>
    </row>
    <row r="39" spans="1:8" ht="22.5" customHeight="1" x14ac:dyDescent="0.3">
      <c r="A39" s="147"/>
      <c r="B39" s="155"/>
      <c r="C39" s="9" t="s">
        <v>33</v>
      </c>
      <c r="D39" s="97">
        <f>+D44+D49+D54+D59</f>
        <v>0</v>
      </c>
      <c r="E39" s="97"/>
      <c r="F39" s="50"/>
      <c r="G39" s="12"/>
      <c r="H39" s="30"/>
    </row>
    <row r="40" spans="1:8" ht="23.25" customHeight="1" thickBot="1" x14ac:dyDescent="0.35">
      <c r="A40" s="147"/>
      <c r="B40" s="156"/>
      <c r="C40" s="22" t="s">
        <v>34</v>
      </c>
      <c r="D40" s="91">
        <f>+D45+D50+D55+D60</f>
        <v>380</v>
      </c>
      <c r="E40" s="91">
        <v>3.9329999999999998</v>
      </c>
      <c r="F40" s="59">
        <f>E40/D40*100%</f>
        <v>1.035E-2</v>
      </c>
      <c r="G40" s="23"/>
      <c r="H40" s="24">
        <v>0</v>
      </c>
    </row>
    <row r="41" spans="1:8" ht="24.75" customHeight="1" x14ac:dyDescent="0.3">
      <c r="A41" s="157" t="s">
        <v>16</v>
      </c>
      <c r="B41" s="158" t="s">
        <v>50</v>
      </c>
      <c r="C41" s="34" t="s">
        <v>30</v>
      </c>
      <c r="D41" s="98">
        <f>D42+D43+D44+D45</f>
        <v>100</v>
      </c>
      <c r="E41" s="98">
        <f>E42+E43+E44+E45</f>
        <v>0</v>
      </c>
      <c r="F41" s="55">
        <f>E41/D41*100%</f>
        <v>0</v>
      </c>
      <c r="G41" s="16"/>
      <c r="H41" s="42"/>
    </row>
    <row r="42" spans="1:8" ht="22.5" customHeight="1" x14ac:dyDescent="0.3">
      <c r="A42" s="157"/>
      <c r="B42" s="159"/>
      <c r="C42" s="9" t="s">
        <v>31</v>
      </c>
      <c r="D42" s="97"/>
      <c r="E42" s="97"/>
      <c r="F42" s="50"/>
      <c r="G42" s="11"/>
      <c r="H42" s="30"/>
    </row>
    <row r="43" spans="1:8" ht="21" customHeight="1" x14ac:dyDescent="0.3">
      <c r="A43" s="157"/>
      <c r="B43" s="159"/>
      <c r="C43" s="15" t="s">
        <v>32</v>
      </c>
      <c r="D43" s="97"/>
      <c r="E43" s="97"/>
      <c r="F43" s="50"/>
      <c r="G43" s="11"/>
      <c r="H43" s="30"/>
    </row>
    <row r="44" spans="1:8" ht="18.75" customHeight="1" x14ac:dyDescent="0.3">
      <c r="A44" s="157"/>
      <c r="B44" s="159"/>
      <c r="C44" s="9" t="s">
        <v>33</v>
      </c>
      <c r="D44" s="97"/>
      <c r="E44" s="97"/>
      <c r="F44" s="50"/>
      <c r="G44" s="11"/>
      <c r="H44" s="30"/>
    </row>
    <row r="45" spans="1:8" ht="19.5" customHeight="1" x14ac:dyDescent="0.3">
      <c r="A45" s="157"/>
      <c r="B45" s="160"/>
      <c r="C45" s="25" t="s">
        <v>34</v>
      </c>
      <c r="D45" s="100">
        <v>100</v>
      </c>
      <c r="E45" s="100">
        <v>0</v>
      </c>
      <c r="F45" s="56">
        <f>E45/D45*100%</f>
        <v>0</v>
      </c>
      <c r="G45" s="40"/>
      <c r="H45" s="41">
        <v>0</v>
      </c>
    </row>
    <row r="46" spans="1:8" ht="21.75" customHeight="1" x14ac:dyDescent="0.3">
      <c r="A46" s="124" t="s">
        <v>17</v>
      </c>
      <c r="B46" s="129" t="s">
        <v>41</v>
      </c>
      <c r="C46" s="35" t="s">
        <v>30</v>
      </c>
      <c r="D46" s="79">
        <f>D47+D48+D49+D50</f>
        <v>10</v>
      </c>
      <c r="E46" s="79">
        <v>3.93</v>
      </c>
      <c r="F46" s="48">
        <f>E46/D46*100%</f>
        <v>0.39300000000000002</v>
      </c>
      <c r="G46" s="11"/>
      <c r="H46" s="10"/>
    </row>
    <row r="47" spans="1:8" ht="17.25" customHeight="1" x14ac:dyDescent="0.3">
      <c r="A47" s="124"/>
      <c r="B47" s="129"/>
      <c r="C47" s="9" t="s">
        <v>31</v>
      </c>
      <c r="D47" s="49">
        <v>0</v>
      </c>
      <c r="E47" s="49">
        <v>0</v>
      </c>
      <c r="F47" s="50"/>
      <c r="G47" s="11"/>
      <c r="H47" s="10"/>
    </row>
    <row r="48" spans="1:8" ht="18" customHeight="1" x14ac:dyDescent="0.3">
      <c r="A48" s="124"/>
      <c r="B48" s="129"/>
      <c r="C48" s="15" t="s">
        <v>32</v>
      </c>
      <c r="D48" s="61"/>
      <c r="E48" s="61"/>
      <c r="F48" s="50"/>
      <c r="G48" s="11"/>
      <c r="H48" s="10"/>
    </row>
    <row r="49" spans="1:8" ht="21.75" customHeight="1" x14ac:dyDescent="0.3">
      <c r="A49" s="124"/>
      <c r="B49" s="129"/>
      <c r="C49" s="9" t="s">
        <v>33</v>
      </c>
      <c r="D49" s="61"/>
      <c r="E49" s="61"/>
      <c r="F49" s="50"/>
      <c r="G49" s="11"/>
      <c r="H49" s="10"/>
    </row>
    <row r="50" spans="1:8" ht="20.25" customHeight="1" x14ac:dyDescent="0.3">
      <c r="A50" s="124"/>
      <c r="B50" s="129"/>
      <c r="C50" s="9" t="s">
        <v>34</v>
      </c>
      <c r="D50" s="81">
        <v>10</v>
      </c>
      <c r="E50" s="81">
        <v>3.9329999999999998</v>
      </c>
      <c r="F50" s="48">
        <f>E50/D50*100%</f>
        <v>0.39329999999999998</v>
      </c>
      <c r="G50" s="11"/>
      <c r="H50" s="10">
        <v>0</v>
      </c>
    </row>
    <row r="51" spans="1:8" ht="24" customHeight="1" x14ac:dyDescent="0.3">
      <c r="A51" s="124" t="s">
        <v>18</v>
      </c>
      <c r="B51" s="125" t="s">
        <v>51</v>
      </c>
      <c r="C51" s="34" t="s">
        <v>30</v>
      </c>
      <c r="D51" s="98">
        <f>D52+D53+D54+D55</f>
        <v>70</v>
      </c>
      <c r="E51" s="98">
        <f>E52+E53+E54+E55</f>
        <v>0</v>
      </c>
      <c r="F51" s="55">
        <f>E51/D51*100%</f>
        <v>0</v>
      </c>
      <c r="G51" s="16"/>
      <c r="H51" s="17"/>
    </row>
    <row r="52" spans="1:8" ht="23.25" customHeight="1" x14ac:dyDescent="0.3">
      <c r="A52" s="124"/>
      <c r="B52" s="125"/>
      <c r="C52" s="9" t="s">
        <v>31</v>
      </c>
      <c r="D52" s="61"/>
      <c r="E52" s="61"/>
      <c r="F52" s="50"/>
      <c r="G52" s="11"/>
      <c r="H52" s="10"/>
    </row>
    <row r="53" spans="1:8" ht="22.5" customHeight="1" x14ac:dyDescent="0.3">
      <c r="A53" s="124"/>
      <c r="B53" s="125"/>
      <c r="C53" s="15" t="s">
        <v>32</v>
      </c>
      <c r="D53" s="61"/>
      <c r="E53" s="61"/>
      <c r="F53" s="50"/>
      <c r="G53" s="11"/>
      <c r="H53" s="10"/>
    </row>
    <row r="54" spans="1:8" ht="22.5" customHeight="1" x14ac:dyDescent="0.3">
      <c r="A54" s="124"/>
      <c r="B54" s="125"/>
      <c r="C54" s="9" t="s">
        <v>33</v>
      </c>
      <c r="D54" s="61"/>
      <c r="E54" s="61"/>
      <c r="F54" s="50"/>
      <c r="G54" s="11"/>
      <c r="H54" s="10"/>
    </row>
    <row r="55" spans="1:8" ht="22.5" customHeight="1" x14ac:dyDescent="0.3">
      <c r="A55" s="124"/>
      <c r="B55" s="125"/>
      <c r="C55" s="25" t="s">
        <v>34</v>
      </c>
      <c r="D55" s="100">
        <v>70</v>
      </c>
      <c r="E55" s="100">
        <v>0</v>
      </c>
      <c r="F55" s="56">
        <f>E55/D55*100%</f>
        <v>0</v>
      </c>
      <c r="G55" s="40"/>
      <c r="H55" s="27">
        <v>0</v>
      </c>
    </row>
    <row r="56" spans="1:8" ht="15.75" x14ac:dyDescent="0.3">
      <c r="A56" s="141" t="s">
        <v>53</v>
      </c>
      <c r="B56" s="144" t="s">
        <v>52</v>
      </c>
      <c r="C56" s="51" t="s">
        <v>30</v>
      </c>
      <c r="D56" s="79">
        <f t="shared" ref="D56:E56" si="0">D57+D58+D59+D60</f>
        <v>200</v>
      </c>
      <c r="E56" s="79">
        <f t="shared" si="0"/>
        <v>0</v>
      </c>
      <c r="F56" s="58">
        <f t="shared" ref="F56" si="1">E56/D56*100%</f>
        <v>0</v>
      </c>
      <c r="G56" s="57"/>
      <c r="H56" s="57"/>
    </row>
    <row r="57" spans="1:8" ht="15.75" x14ac:dyDescent="0.3">
      <c r="A57" s="142"/>
      <c r="B57" s="145"/>
      <c r="C57" s="52" t="s">
        <v>31</v>
      </c>
      <c r="D57" s="49"/>
      <c r="E57" s="49"/>
      <c r="F57" s="50"/>
      <c r="G57" s="57"/>
      <c r="H57" s="57"/>
    </row>
    <row r="58" spans="1:8" ht="15.75" x14ac:dyDescent="0.3">
      <c r="A58" s="142"/>
      <c r="B58" s="145"/>
      <c r="C58" s="54" t="s">
        <v>32</v>
      </c>
      <c r="D58" s="49"/>
      <c r="E58" s="49"/>
      <c r="F58" s="50"/>
      <c r="G58" s="57"/>
      <c r="H58" s="57"/>
    </row>
    <row r="59" spans="1:8" ht="15.75" x14ac:dyDescent="0.3">
      <c r="A59" s="142"/>
      <c r="B59" s="145"/>
      <c r="C59" s="52" t="s">
        <v>33</v>
      </c>
      <c r="D59" s="49"/>
      <c r="E59" s="49"/>
      <c r="F59" s="50"/>
      <c r="G59" s="57"/>
      <c r="H59" s="57"/>
    </row>
    <row r="60" spans="1:8" x14ac:dyDescent="0.25">
      <c r="A60" s="143"/>
      <c r="B60" s="146"/>
      <c r="C60" s="52" t="s">
        <v>34</v>
      </c>
      <c r="D60" s="81">
        <v>200</v>
      </c>
      <c r="E60" s="81">
        <v>0</v>
      </c>
      <c r="F60" s="48">
        <f t="shared" ref="F60" si="2">E60/D60*100%</f>
        <v>0</v>
      </c>
      <c r="G60" s="57"/>
      <c r="H60" s="57"/>
    </row>
  </sheetData>
  <mergeCells count="30">
    <mergeCell ref="A56:A60"/>
    <mergeCell ref="B56:B60"/>
    <mergeCell ref="A11:A15"/>
    <mergeCell ref="B11:B15"/>
    <mergeCell ref="A3:A4"/>
    <mergeCell ref="B3:B4"/>
    <mergeCell ref="A26:A30"/>
    <mergeCell ref="B26:B30"/>
    <mergeCell ref="A31:A35"/>
    <mergeCell ref="B31:B35"/>
    <mergeCell ref="A36:A40"/>
    <mergeCell ref="B36:B40"/>
    <mergeCell ref="A41:A45"/>
    <mergeCell ref="B41:B45"/>
    <mergeCell ref="A46:A50"/>
    <mergeCell ref="B46:B50"/>
    <mergeCell ref="A51:A55"/>
    <mergeCell ref="B51:B55"/>
    <mergeCell ref="A2:H2"/>
    <mergeCell ref="G1:I1"/>
    <mergeCell ref="A16:A20"/>
    <mergeCell ref="B16:B20"/>
    <mergeCell ref="A21:A25"/>
    <mergeCell ref="B21:B25"/>
    <mergeCell ref="C3:C4"/>
    <mergeCell ref="A6:A10"/>
    <mergeCell ref="B6:B10"/>
    <mergeCell ref="D3:D4"/>
    <mergeCell ref="H3:H4"/>
    <mergeCell ref="E3:G3"/>
  </mergeCells>
  <pageMargins left="0.94" right="0.15748031496062992" top="0.21" bottom="0.31496062992125984" header="0.18" footer="0.31496062992125984"/>
  <pageSetup paperSize="9" scale="5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АНАЛИЗ ЦЕЛ. ПОК. 1  </vt:lpstr>
      <vt:lpstr>АНАЛИЗ ФИНАНСИР.  (2)</vt:lpstr>
      <vt:lpstr>'АНАЛИЗ ФИНАНСИР.  (2)'!Область_печати</vt:lpstr>
      <vt:lpstr>'АНАЛИЗ ЦЕЛ. ПОК. 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2024-10-03T07:54:08Z</dcterms:modified>
</cp:coreProperties>
</file>